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Seasons\Development\Websites\wnav2020\WNAVWeb\Help\"/>
    </mc:Choice>
  </mc:AlternateContent>
  <xr:revisionPtr revIDLastSave="0" documentId="13_ncr:1_{37748E1A-2F77-46F2-970A-52EBF4C0BEA6}" xr6:coauthVersionLast="47" xr6:coauthVersionMax="47" xr10:uidLastSave="{00000000-0000-0000-0000-000000000000}"/>
  <bookViews>
    <workbookView xWindow="13215" yWindow="1695" windowWidth="14505" windowHeight="12360" tabRatio="767" xr2:uid="{00000000-000D-0000-FFFF-FFFF00000000}"/>
  </bookViews>
  <sheets>
    <sheet name="Fixed period" sheetId="3" r:id="rId1"/>
    <sheet name="Hidden" sheetId="2" state="hidden" r:id="rId2"/>
  </sheets>
  <definedNames>
    <definedName name="BaseDlrs">'Fixed period'!$M1</definedName>
    <definedName name="CostPerExtraPix">'Fixed period'!$M$9</definedName>
    <definedName name="CostPerListing">'Fixed period'!$K$26</definedName>
    <definedName name="CostPerListingPerMonth">Hidden!$B$33</definedName>
    <definedName name="CostToAddListing">Hidden!$B$34</definedName>
    <definedName name="CostToExtendListing">Hidden!$B$35</definedName>
    <definedName name="DlrsPerMonth">'Fixed period'!$N1</definedName>
    <definedName name="EndDate">Hidden!$B$10</definedName>
    <definedName name="ExtraCostPerListing">Hidden!$B$31</definedName>
    <definedName name="ExtraPix" localSheetId="0">'Fixed period'!$C$9</definedName>
    <definedName name="InitialMonth">Hidden!$B$2</definedName>
    <definedName name="InvoiceNotQuote" localSheetId="1">Hidden!$B$37</definedName>
    <definedName name="InvoiceNotQuote">'Fixed period'!$B$33</definedName>
    <definedName name="MaxListings">'Fixed period'!$P1</definedName>
    <definedName name="MinListings">'Fixed period'!$O1</definedName>
    <definedName name="MonthList">Hidden!$A$2:$A$8</definedName>
    <definedName name="MonthPick">'Fixed period'!$C$6</definedName>
    <definedName name="MonthsChosen">Hidden!$C$5</definedName>
    <definedName name="NumProperties" localSheetId="0">'Fixed period'!$C$5</definedName>
    <definedName name="PixOption" localSheetId="1">Hidden!$B$36</definedName>
    <definedName name="PixOption">'Fixed period'!$B$32</definedName>
    <definedName name="QuoteDate">'Fixed period'!$K$2</definedName>
    <definedName name="StartDate">'Fixed period'!$C$7</definedName>
    <definedName name="Yes">Hidden!$A$22</definedName>
    <definedName name="YesNo1">Hidden!$A$13:$A$14</definedName>
    <definedName name="YesNo1Pick">Hidden!$C$13</definedName>
    <definedName name="YesNo2">Hidden!$A$17:$A$18</definedName>
    <definedName name="YesNo2Pick">Hidden!$C$17</definedName>
    <definedName name="YesNo3">Hidden!$A$21:$A$22</definedName>
    <definedName name="YesNo3Pick">Hidden!$C$21</definedName>
    <definedName name="YesNo4">Hidden!$A$27:$A$28</definedName>
    <definedName name="YesNo4Pick">Hidden!$C$27</definedName>
  </definedNames>
  <calcPr calcId="191028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3" l="1"/>
  <c r="F1" i="3"/>
  <c r="C5" i="2" l="1"/>
  <c r="D6" i="3" l="1"/>
  <c r="C13" i="3" l="1"/>
  <c r="O21" i="3" l="1"/>
  <c r="E21" i="3" s="1"/>
  <c r="C28" i="3" l="1"/>
  <c r="E22" i="3" l="1"/>
  <c r="E20" i="3" l="1"/>
  <c r="A3" i="2" l="1"/>
  <c r="A4" i="2"/>
  <c r="A5" i="2"/>
  <c r="A6" i="2"/>
  <c r="A7" i="2"/>
  <c r="A8" i="2"/>
  <c r="A2" i="2"/>
  <c r="K22" i="3" l="1"/>
  <c r="M9" i="3"/>
  <c r="E9" i="3" s="1"/>
  <c r="K20" i="3"/>
  <c r="K21" i="3"/>
  <c r="B10" i="2"/>
  <c r="E7" i="3" s="1"/>
  <c r="L24" i="3" l="1"/>
  <c r="J26" i="3" s="1"/>
  <c r="K26" i="3" l="1"/>
  <c r="B31" i="2" l="1"/>
  <c r="B32" i="2"/>
  <c r="B33" i="2" s="1"/>
  <c r="B34" i="2"/>
  <c r="C12" i="3" s="1"/>
</calcChain>
</file>

<file path=xl/sharedStrings.xml><?xml version="1.0" encoding="utf-8"?>
<sst xmlns="http://schemas.openxmlformats.org/spreadsheetml/2006/main" count="45" uniqueCount="39">
  <si>
    <t>Yellow fields are changeable.</t>
  </si>
  <si>
    <t xml:space="preserve"> Name:</t>
  </si>
  <si>
    <t>John Doe RE</t>
  </si>
  <si>
    <t>Quoted:</t>
  </si>
  <si>
    <t xml:space="preserve">Please fill in the following fields in yellow. Costs are calculated below.  </t>
  </si>
  <si>
    <r>
      <rPr>
        <b/>
        <sz val="9"/>
        <rFont val="Arial"/>
        <family val="2"/>
      </rPr>
      <t>Number of Properties</t>
    </r>
    <r>
      <rPr>
        <sz val="9"/>
        <rFont val="Arial"/>
        <family val="2"/>
      </rPr>
      <t xml:space="preserve"> to list. </t>
    </r>
  </si>
  <si>
    <r>
      <t xml:space="preserve">Number of </t>
    </r>
    <r>
      <rPr>
        <b/>
        <sz val="9"/>
        <rFont val="Arial"/>
        <family val="2"/>
      </rPr>
      <t>months</t>
    </r>
    <r>
      <rPr>
        <sz val="9"/>
        <rFont val="Arial"/>
        <family val="2"/>
      </rPr>
      <t xml:space="preserve"> (Select between 6 and 12. All listings start and end on the same day.)</t>
    </r>
  </si>
  <si>
    <t>Reminder: all listings come with 14 pictures. If you want more, fill out  item 4.</t>
  </si>
  <si>
    <t>ADDITIONAL TERMS:</t>
  </si>
  <si>
    <t>3. If listings remain active after the final expiration date, and are not renewed, we charge $3.00/day.</t>
  </si>
  <si>
    <t>4. All fees are due upon receipt of our invoice. Late charges of 1% per month will accrue after 1 month.</t>
  </si>
  <si>
    <t>Your cost is calculated below:</t>
  </si>
  <si>
    <t>Cost breakdown:</t>
  </si>
  <si>
    <t>TOTAL DUE</t>
  </si>
  <si>
    <t>Mailing address: 29 Main Street, Unit 4, Orleans, MA 02653</t>
  </si>
  <si>
    <t>MonthList</t>
  </si>
  <si>
    <t>MonthPick</t>
  </si>
  <si>
    <t>asvr</t>
  </si>
  <si>
    <t>MonthsChosen</t>
  </si>
  <si>
    <t>EndDate</t>
  </si>
  <si>
    <t>YesNo1</t>
  </si>
  <si>
    <t>YesNo1Pick</t>
  </si>
  <si>
    <t>Yes</t>
  </si>
  <si>
    <t>No</t>
  </si>
  <si>
    <t>YesNo2</t>
  </si>
  <si>
    <t>YesNo2Pick</t>
  </si>
  <si>
    <t>YesNo3</t>
  </si>
  <si>
    <t>YesNo3Pick</t>
  </si>
  <si>
    <t>YesNo4</t>
  </si>
  <si>
    <t>YesNo4Pick</t>
  </si>
  <si>
    <t>PixIncluded</t>
  </si>
  <si>
    <t>ExtraCostPerListing</t>
  </si>
  <si>
    <t>CostPerListing</t>
  </si>
  <si>
    <t>CostPerListingPerMonth</t>
  </si>
  <si>
    <t>CostToAddListing</t>
  </si>
  <si>
    <t>CostToExtendListing</t>
  </si>
  <si>
    <t>PixOption</t>
  </si>
  <si>
    <t>InvoiceNotQuote</t>
  </si>
  <si>
    <t>Revisions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</si>
</sst>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&quot;$&quot;#,##0"/>
  </numFmts>
  <fonts count="24" x14ac:knownFonts="1"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6"/>
      <color indexed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4"/>
      <color indexed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b/>
      <sz val="9"/>
      <color indexed="61"/>
      <name val="Arial"/>
      <family val="2"/>
    </font>
    <font>
      <b/>
      <sz val="9"/>
      <color rgb="FFFF0000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12"/>
      <color theme="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color theme="2" tint="-9.9978637043366805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13" fillId="0" borderId="0" xfId="0" applyFont="1"/>
    <xf numFmtId="164" fontId="3" fillId="0" borderId="0" xfId="0" applyNumberFormat="1" applyFont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14" fontId="0" fillId="0" borderId="0" xfId="0" applyNumberFormat="1"/>
    <xf numFmtId="0" fontId="14" fillId="0" borderId="0" xfId="0" applyFont="1"/>
    <xf numFmtId="0" fontId="16" fillId="0" borderId="0" xfId="0" applyFont="1"/>
    <xf numFmtId="0" fontId="15" fillId="0" borderId="1" xfId="0" applyFont="1" applyBorder="1"/>
    <xf numFmtId="0" fontId="0" fillId="0" borderId="2" xfId="0" applyBorder="1"/>
    <xf numFmtId="0" fontId="0" fillId="0" borderId="3" xfId="0" applyBorder="1"/>
    <xf numFmtId="0" fontId="15" fillId="0" borderId="4" xfId="0" applyFont="1" applyBorder="1"/>
    <xf numFmtId="0" fontId="0" fillId="0" borderId="5" xfId="0" applyBorder="1"/>
    <xf numFmtId="0" fontId="15" fillId="0" borderId="6" xfId="0" applyFont="1" applyBorder="1"/>
    <xf numFmtId="0" fontId="0" fillId="0" borderId="7" xfId="0" applyBorder="1"/>
    <xf numFmtId="0" fontId="0" fillId="0" borderId="8" xfId="0" applyBorder="1"/>
    <xf numFmtId="0" fontId="15" fillId="0" borderId="0" xfId="0" applyFont="1"/>
    <xf numFmtId="8" fontId="1" fillId="0" borderId="0" xfId="1" applyNumberFormat="1" applyFont="1"/>
    <xf numFmtId="0" fontId="17" fillId="0" borderId="0" xfId="0" applyFont="1"/>
    <xf numFmtId="0" fontId="18" fillId="0" borderId="0" xfId="2" applyFont="1" applyAlignment="1">
      <alignment horizontal="right" vertical="top"/>
    </xf>
    <xf numFmtId="8" fontId="19" fillId="0" borderId="0" xfId="1" applyNumberFormat="1" applyFont="1"/>
    <xf numFmtId="0" fontId="12" fillId="3" borderId="0" xfId="0" applyFont="1" applyFill="1"/>
    <xf numFmtId="0" fontId="0" fillId="3" borderId="0" xfId="0" applyFill="1"/>
    <xf numFmtId="165" fontId="12" fillId="3" borderId="0" xfId="0" applyNumberFormat="1" applyFont="1" applyFill="1"/>
    <xf numFmtId="0" fontId="21" fillId="0" borderId="0" xfId="0" quotePrefix="1" applyFont="1" applyAlignment="1">
      <alignment horizontal="right"/>
    </xf>
    <xf numFmtId="0" fontId="21" fillId="0" borderId="0" xfId="0" applyFont="1" applyAlignment="1">
      <alignment horizontal="right"/>
    </xf>
    <xf numFmtId="166" fontId="12" fillId="3" borderId="0" xfId="0" applyNumberFormat="1" applyFont="1" applyFill="1"/>
    <xf numFmtId="2" fontId="0" fillId="0" borderId="0" xfId="0" applyNumberFormat="1"/>
    <xf numFmtId="164" fontId="1" fillId="0" borderId="0" xfId="0" applyNumberFormat="1" applyFont="1"/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0" fillId="0" borderId="0" xfId="0" applyFont="1"/>
    <xf numFmtId="0" fontId="6" fillId="0" borderId="0" xfId="2" applyFont="1" applyAlignment="1">
      <alignment vertical="top"/>
    </xf>
    <xf numFmtId="0" fontId="1" fillId="0" borderId="0" xfId="2"/>
    <xf numFmtId="0" fontId="23" fillId="5" borderId="0" xfId="0" applyFont="1" applyFill="1" applyAlignment="1">
      <alignment horizontal="center"/>
    </xf>
    <xf numFmtId="8" fontId="1" fillId="0" borderId="0" xfId="0" applyNumberFormat="1" applyFont="1"/>
    <xf numFmtId="9" fontId="1" fillId="0" borderId="0" xfId="3" applyFont="1"/>
    <xf numFmtId="0" fontId="6" fillId="0" borderId="0" xfId="2" applyFont="1" applyAlignment="1">
      <alignment vertical="top"/>
    </xf>
    <xf numFmtId="0" fontId="1" fillId="0" borderId="0" xfId="2" applyAlignment="1"/>
    <xf numFmtId="14" fontId="21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left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7"/>
  <sheetViews>
    <sheetView tabSelected="1" workbookViewId="0">
      <pane ySplit="2" topLeftCell="A3" activePane="bottomLeft" state="frozen"/>
      <selection pane="bottomLeft" activeCell="C5" sqref="C5"/>
    </sheetView>
  </sheetViews>
  <sheetFormatPr defaultRowHeight="12" x14ac:dyDescent="0.2"/>
  <cols>
    <col min="1" max="1" width="1.85546875" customWidth="1"/>
    <col min="2" max="2" width="3.28515625" style="8" customWidth="1"/>
    <col min="3" max="3" width="10.7109375" customWidth="1"/>
    <col min="4" max="4" width="7.7109375" bestFit="1" customWidth="1"/>
    <col min="10" max="10" width="18.5703125" customWidth="1"/>
    <col min="11" max="11" width="12.85546875" customWidth="1"/>
    <col min="12" max="12" width="6.42578125" bestFit="1" customWidth="1"/>
    <col min="13" max="13" width="4" hidden="1" customWidth="1"/>
    <col min="14" max="15" width="3" hidden="1" customWidth="1"/>
    <col min="16" max="16" width="4" hidden="1" customWidth="1"/>
  </cols>
  <sheetData>
    <row r="1" spans="1:15" ht="17.45" customHeight="1" x14ac:dyDescent="0.25">
      <c r="A1" s="19" t="s">
        <v>0</v>
      </c>
      <c r="E1" s="6"/>
      <c r="F1" s="18" t="str">
        <f>"WeNeedaVacation.com 2023 Volume Discount Fixed Plan " &amp; IF(InvoiceNotQuote,"Invoice","Quote")</f>
        <v>WeNeedaVacation.com 2023 Volume Discount Fixed Plan Quote</v>
      </c>
    </row>
    <row r="2" spans="1:15" s="7" customFormat="1" ht="18" customHeight="1" x14ac:dyDescent="0.2">
      <c r="B2" s="9"/>
      <c r="C2" s="37" t="s">
        <v>1</v>
      </c>
      <c r="D2" s="52" t="s">
        <v>2</v>
      </c>
      <c r="E2" s="52"/>
      <c r="F2" s="52"/>
      <c r="G2" s="52"/>
      <c r="H2" s="52"/>
      <c r="J2" s="36" t="s">
        <v>3</v>
      </c>
      <c r="K2" s="51">
        <v>44805</v>
      </c>
      <c r="L2" s="51"/>
      <c r="M2" s="51"/>
      <c r="N2" s="51"/>
      <c r="O2" s="51"/>
    </row>
    <row r="3" spans="1:15" ht="11.45" customHeight="1" x14ac:dyDescent="0.3">
      <c r="E3" s="1"/>
      <c r="G3" s="1"/>
    </row>
    <row r="4" spans="1:15" ht="12.75" x14ac:dyDescent="0.2">
      <c r="B4" s="12" t="s">
        <v>4</v>
      </c>
    </row>
    <row r="5" spans="1:15" ht="15.6" customHeight="1" x14ac:dyDescent="0.2">
      <c r="B5" s="8">
        <v>1</v>
      </c>
      <c r="C5" s="13">
        <v>11</v>
      </c>
      <c r="E5" s="3" t="s">
        <v>5</v>
      </c>
    </row>
    <row r="6" spans="1:15" ht="15.6" customHeight="1" x14ac:dyDescent="0.2">
      <c r="B6" s="8">
        <v>2</v>
      </c>
      <c r="C6" s="13">
        <v>12</v>
      </c>
      <c r="D6" s="30" t="str">
        <f>IF(NOT(AND(MonthPick&gt;=6,MonthPick&lt;=12)),"&lt;&lt; 6-12","")</f>
        <v/>
      </c>
      <c r="E6" s="3" t="s">
        <v>6</v>
      </c>
    </row>
    <row r="7" spans="1:15" ht="15.6" customHeight="1" x14ac:dyDescent="0.2">
      <c r="B7" s="8">
        <v>3</v>
      </c>
      <c r="C7" s="16">
        <v>44805</v>
      </c>
      <c r="E7" t="str">
        <f>"Date to begin the listing period. Listing period runs from "  &amp; TEXT(StartDate,"m/d/yyyy") &amp;" to "&amp; TEXT(EndDate,"m/d/yyyy") &amp;"."</f>
        <v>Date to begin the listing period. Listing period runs from 9/1/2022 to 9/1/2023.</v>
      </c>
      <c r="M7" s="17"/>
    </row>
    <row r="8" spans="1:15" ht="15.6" customHeight="1" x14ac:dyDescent="0.2">
      <c r="E8" s="30" t="s">
        <v>7</v>
      </c>
    </row>
    <row r="9" spans="1:15" ht="15.6" customHeight="1" x14ac:dyDescent="0.2">
      <c r="B9" s="11">
        <v>4</v>
      </c>
      <c r="C9" s="13">
        <v>0</v>
      </c>
      <c r="E9" s="3" t="str">
        <f>IF(PixOption=1,"Extra pictures for some of your listings beyond 14. Cost is $1/listing/month.",IF(PixOption=2,"Extra pictures (beyond 14) to apply to ALL listings. Cost is $"&amp;CostPerExtraPix&amp;"/picture/listing.","Missing Picture Option!"))</f>
        <v>Extra pictures for some of your listings beyond 14. Cost is $1/listing/month.</v>
      </c>
      <c r="M9">
        <f>IF(MonthsChosen&lt;9,2,IF(MonthsChosen&lt;12,3,4))</f>
        <v>4</v>
      </c>
    </row>
    <row r="10" spans="1:15" ht="15.6" customHeight="1" x14ac:dyDescent="0.2">
      <c r="E10" s="30"/>
    </row>
    <row r="11" spans="1:15" ht="15.6" customHeight="1" x14ac:dyDescent="0.2">
      <c r="C11" s="2" t="s">
        <v>8</v>
      </c>
    </row>
    <row r="12" spans="1:15" ht="15.6" customHeight="1" x14ac:dyDescent="0.2">
      <c r="C12" s="20" t="str">
        <f>"1. The Number of active properties may be increased anytime for the remainder of the Fixed Plan for $"&amp;CostToAddListing&amp;" per listing/month."</f>
        <v>1. The Number of active properties may be increased anytime for the remainder of the Fixed Plan for $39 per listing/month.</v>
      </c>
      <c r="D12" s="21"/>
      <c r="E12" s="21"/>
      <c r="F12" s="21"/>
      <c r="G12" s="21"/>
      <c r="H12" s="21"/>
      <c r="I12" s="21"/>
      <c r="J12" s="21"/>
      <c r="K12" s="22"/>
    </row>
    <row r="13" spans="1:15" ht="15.6" customHeight="1" x14ac:dyDescent="0.2">
      <c r="C13" s="23" t="str">
        <f>"2. If you want to extend your plan when it ends, the cost per listing is $"&amp;CostToExtendListing&amp;" per month. "</f>
        <v xml:space="preserve">2. If you want to extend your plan when it ends, the cost per listing is $50 per month. </v>
      </c>
      <c r="K13" s="24"/>
    </row>
    <row r="14" spans="1:15" ht="15.6" customHeight="1" x14ac:dyDescent="0.2">
      <c r="C14" s="23" t="s">
        <v>9</v>
      </c>
      <c r="K14" s="24"/>
    </row>
    <row r="15" spans="1:15" ht="15.6" customHeight="1" x14ac:dyDescent="0.2">
      <c r="C15" s="25" t="s">
        <v>10</v>
      </c>
      <c r="D15" s="26"/>
      <c r="E15" s="26"/>
      <c r="F15" s="26"/>
      <c r="G15" s="26"/>
      <c r="H15" s="26"/>
      <c r="I15" s="26"/>
      <c r="J15" s="26"/>
      <c r="K15" s="27"/>
    </row>
    <row r="16" spans="1:15" ht="15.6" customHeight="1" x14ac:dyDescent="0.2">
      <c r="D16" s="28"/>
    </row>
    <row r="17" spans="1:16" ht="15.6" customHeight="1" x14ac:dyDescent="0.2">
      <c r="A17" s="2"/>
      <c r="B17" s="12" t="s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6" ht="15.6" customHeight="1" x14ac:dyDescent="0.2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6" ht="15.6" customHeight="1" x14ac:dyDescent="0.2">
      <c r="A19" s="3"/>
      <c r="B19" s="11"/>
      <c r="C19" s="2" t="s">
        <v>12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6" x14ac:dyDescent="0.2">
      <c r="A20" s="3"/>
      <c r="B20" s="11"/>
      <c r="C20" s="3"/>
      <c r="D20" s="3"/>
      <c r="E20" s="49" t="str">
        <f>"Properties " &amp;MinListings&amp;" to "&amp;MaxListings&amp;": ($"&amp;BaseDlrs&amp;" each for 6 months plus $"&amp;DlrsPerMonth&amp;"/each additional month)"</f>
        <v>Properties 1 to 10: ($289 each for 6 months plus $15/each additional month)</v>
      </c>
      <c r="F20" s="49"/>
      <c r="G20" s="49"/>
      <c r="H20" s="49"/>
      <c r="I20" s="50"/>
      <c r="J20" s="50"/>
      <c r="K20" s="29">
        <f>IF(NumProperties&gt;=MinListings,(MIN(NumProperties,MaxListings)-MinListings+1)*(BaseDlrs+(MonthsChosen-InitialMonth)*DlrsPerMonth),0)</f>
        <v>3790</v>
      </c>
      <c r="L20" s="29"/>
      <c r="M20" s="3">
        <v>289</v>
      </c>
      <c r="N20">
        <v>15</v>
      </c>
      <c r="O20">
        <v>1</v>
      </c>
      <c r="P20">
        <v>10</v>
      </c>
    </row>
    <row r="21" spans="1:16" x14ac:dyDescent="0.2">
      <c r="A21" s="3"/>
      <c r="B21" s="11"/>
      <c r="C21" s="3"/>
      <c r="D21" s="3"/>
      <c r="E21" s="49" t="str">
        <f>"Properties " &amp;MinListings&amp;" and up: ($"&amp;BaseDlrs&amp;" each for 6 months plus $"&amp;DlrsPerMonth&amp;"/each additional month)"</f>
        <v>Properties 11 and up: ($259 each for 6 months plus $15/each additional month)</v>
      </c>
      <c r="F21" s="49"/>
      <c r="G21" s="49"/>
      <c r="H21" s="49"/>
      <c r="I21" s="50"/>
      <c r="J21" s="50"/>
      <c r="K21" s="29">
        <f>IF(NumProperties&gt;=MinListings,(MIN(NumProperties,MaxListings)-MinListings+1)*(BaseDlrs+(MonthsChosen-InitialMonth)*DlrsPerMonth),0)</f>
        <v>349</v>
      </c>
      <c r="L21" s="29"/>
      <c r="M21" s="3">
        <v>259</v>
      </c>
      <c r="N21">
        <v>15</v>
      </c>
      <c r="O21">
        <f>P20+1</f>
        <v>11</v>
      </c>
      <c r="P21">
        <v>200</v>
      </c>
    </row>
    <row r="22" spans="1:16" x14ac:dyDescent="0.2">
      <c r="A22" s="3"/>
      <c r="B22" s="11"/>
      <c r="C22" s="3"/>
      <c r="D22" s="3"/>
      <c r="E22" s="44" t="str">
        <f>IF(PixOption=1,"Extra pictures (beyond the 14 included in each listing)",IF(ExtraPix&gt;0,ExtraPix &amp; " extra pictures in every listing for a total of " &amp;ExtraPix+14&amp;" pictures per listing.",""))</f>
        <v>Extra pictures (beyond the 14 included in each listing)</v>
      </c>
      <c r="F22" s="44"/>
      <c r="G22" s="44"/>
      <c r="H22" s="44"/>
      <c r="I22" s="45"/>
      <c r="J22" s="45"/>
      <c r="K22" s="29">
        <f>IF(PixOption=1,ExtraPix*MonthsChosen*1,IF(ExtraPix&gt;0,NumProperties*CostPerExtraPix*ExtraPix,""))</f>
        <v>0</v>
      </c>
      <c r="L22" s="29"/>
      <c r="M22" s="3"/>
    </row>
    <row r="23" spans="1:16" s="5" customFormat="1" ht="12" customHeight="1" x14ac:dyDescent="0.2">
      <c r="A23"/>
      <c r="B23" s="8"/>
      <c r="C23"/>
      <c r="D23"/>
      <c r="E23"/>
      <c r="F23"/>
      <c r="G23"/>
      <c r="H23"/>
      <c r="I23"/>
      <c r="J23"/>
      <c r="K23"/>
      <c r="L23" s="29"/>
      <c r="M23" s="47"/>
      <c r="N23" s="3"/>
      <c r="O23" s="3"/>
      <c r="P23" s="3"/>
    </row>
    <row r="24" spans="1:16" s="3" customFormat="1" ht="12" customHeight="1" x14ac:dyDescent="0.2">
      <c r="A24"/>
      <c r="B24" s="8"/>
      <c r="C24" s="33" t="s">
        <v>13</v>
      </c>
      <c r="D24" s="34"/>
      <c r="E24" s="34"/>
      <c r="F24" s="34"/>
      <c r="G24" s="34"/>
      <c r="H24" s="34"/>
      <c r="I24" s="34"/>
      <c r="J24" s="34"/>
      <c r="K24" s="34"/>
      <c r="L24" s="38">
        <f>SUM(K18:K23)</f>
        <v>4139</v>
      </c>
      <c r="M24" s="35"/>
      <c r="N24" s="35"/>
      <c r="O24" s="35"/>
      <c r="P24" s="35"/>
    </row>
    <row r="25" spans="1:16" x14ac:dyDescent="0.2">
      <c r="A25" s="3"/>
      <c r="B25" s="11"/>
      <c r="C25" s="3"/>
      <c r="D25" s="3"/>
      <c r="E25" s="44"/>
      <c r="F25" s="44"/>
      <c r="G25" s="44"/>
      <c r="H25" s="44"/>
      <c r="I25" s="45"/>
      <c r="J25" s="45"/>
      <c r="K25" s="29"/>
      <c r="L25" s="29"/>
      <c r="M25" s="3"/>
    </row>
    <row r="26" spans="1:16" x14ac:dyDescent="0.2">
      <c r="A26" s="3"/>
      <c r="B26" s="11"/>
      <c r="C26" s="3"/>
      <c r="D26" s="3"/>
      <c r="F26" s="44"/>
      <c r="G26" s="44"/>
      <c r="H26" s="44"/>
      <c r="I26" s="45"/>
      <c r="J26" s="31" t="str">
        <f>"Average cost per listing: (" &amp; TEXT(L24,"$#,##0") &amp;" / "&amp; NumProperties &amp; "):"</f>
        <v>Average cost per listing: ($4,139 / 11):</v>
      </c>
      <c r="K26" s="32">
        <f>L24/NumProperties</f>
        <v>376.27272727272725</v>
      </c>
      <c r="L26" s="29"/>
      <c r="M26" s="3"/>
    </row>
    <row r="27" spans="1:16" s="5" customFormat="1" ht="12" customHeight="1" x14ac:dyDescent="0.2">
      <c r="A27"/>
      <c r="B27" s="8"/>
      <c r="C27"/>
      <c r="D27"/>
      <c r="E27"/>
      <c r="F27"/>
      <c r="G27"/>
      <c r="H27"/>
      <c r="I27"/>
      <c r="J27"/>
      <c r="K27"/>
      <c r="L27"/>
      <c r="M27" s="47"/>
      <c r="N27" s="3"/>
      <c r="O27" s="48"/>
      <c r="P27" s="3"/>
    </row>
    <row r="28" spans="1:16" s="5" customFormat="1" ht="12" customHeight="1" x14ac:dyDescent="0.2">
      <c r="A28"/>
      <c r="B28" s="8"/>
      <c r="C28" s="14" t="str">
        <f>IF(NOT(InvoiceNotQuote),"This quote is valid for the next 30 days, or until "&amp;TEXT(DATE(YEAR(QuoteDate),MONTH(QuoteDate)+1,DAY(QuoteDate)),"m/d/yyyy")&amp;".","")</f>
        <v>This quote is valid for the next 30 days, or until 10/1/2022.</v>
      </c>
      <c r="D28"/>
      <c r="E28"/>
      <c r="F28"/>
      <c r="G28"/>
      <c r="H28"/>
      <c r="I28"/>
      <c r="J28"/>
      <c r="K28"/>
      <c r="L28"/>
      <c r="M28" s="47"/>
      <c r="N28" s="3"/>
      <c r="O28" s="3"/>
      <c r="P28" s="3"/>
    </row>
    <row r="29" spans="1:16" s="4" customFormat="1" ht="10.5" customHeight="1" x14ac:dyDescent="0.2">
      <c r="A29"/>
      <c r="B29" s="8"/>
      <c r="C29"/>
      <c r="D29" s="3"/>
      <c r="E29"/>
      <c r="F29"/>
      <c r="G29"/>
      <c r="H29"/>
      <c r="I29"/>
      <c r="J29"/>
      <c r="K29"/>
      <c r="L29"/>
      <c r="M29"/>
      <c r="N29" s="3"/>
      <c r="O29" s="3"/>
      <c r="P29" s="3"/>
    </row>
    <row r="30" spans="1:16" s="5" customFormat="1" ht="12" customHeight="1" x14ac:dyDescent="0.2">
      <c r="A30"/>
      <c r="B30" s="8"/>
      <c r="C30" s="14" t="str">
        <f>IF(NOT(InvoiceNotQuote),"Fill this out, save, and e-mail to Diane@weneedavacation.com. Questions? Call 774-323-3911.","")</f>
        <v>Fill this out, save, and e-mail to Diane@weneedavacation.com. Questions? Call 774-323-3911.</v>
      </c>
      <c r="D30"/>
      <c r="E30"/>
      <c r="F30"/>
      <c r="G30"/>
      <c r="H30"/>
      <c r="I30"/>
      <c r="J30"/>
      <c r="K30"/>
      <c r="L30"/>
      <c r="M30" s="47"/>
      <c r="N30" s="3"/>
      <c r="O30" s="3"/>
      <c r="P30" s="3"/>
    </row>
    <row r="31" spans="1:16" s="4" customFormat="1" ht="10.5" customHeight="1" x14ac:dyDescent="0.2">
      <c r="A31"/>
      <c r="B31" s="8"/>
      <c r="C31"/>
      <c r="D31" s="3"/>
      <c r="E31"/>
      <c r="F31"/>
      <c r="G31"/>
      <c r="H31"/>
      <c r="I31"/>
      <c r="J31"/>
      <c r="K31"/>
      <c r="L31"/>
      <c r="M31"/>
      <c r="N31" s="3"/>
      <c r="O31" s="3"/>
      <c r="P31" s="3"/>
    </row>
    <row r="32" spans="1:16" s="4" customFormat="1" ht="12.75" customHeight="1" x14ac:dyDescent="0.2">
      <c r="A32"/>
      <c r="B32" s="43">
        <v>1</v>
      </c>
      <c r="C32" s="15">
        <v>44785</v>
      </c>
      <c r="D32" t="s">
        <v>14</v>
      </c>
      <c r="E32"/>
      <c r="F32"/>
      <c r="G32"/>
      <c r="H32"/>
      <c r="I32"/>
      <c r="J32"/>
      <c r="K32"/>
      <c r="L32"/>
      <c r="M32"/>
      <c r="N32" s="3"/>
      <c r="O32" s="3"/>
      <c r="P32" s="3"/>
    </row>
    <row r="33" spans="1:13" s="4" customFormat="1" x14ac:dyDescent="0.2">
      <c r="A33"/>
      <c r="B33" s="46">
        <v>0</v>
      </c>
      <c r="C33" s="3"/>
      <c r="D33"/>
      <c r="E33"/>
      <c r="F33"/>
      <c r="G33"/>
      <c r="H33"/>
      <c r="I33"/>
      <c r="J33"/>
      <c r="K33"/>
      <c r="L33"/>
      <c r="M33"/>
    </row>
    <row r="34" spans="1:13" s="4" customFormat="1" x14ac:dyDescent="0.2">
      <c r="A34"/>
      <c r="B34" s="8"/>
      <c r="C34" s="3"/>
      <c r="D34" s="3"/>
      <c r="E34"/>
      <c r="F34"/>
      <c r="G34"/>
      <c r="H34"/>
      <c r="I34"/>
      <c r="J34"/>
      <c r="K34"/>
      <c r="L34"/>
      <c r="M34"/>
    </row>
    <row r="35" spans="1:13" s="4" customFormat="1" x14ac:dyDescent="0.2">
      <c r="A35"/>
      <c r="B35" s="8"/>
      <c r="C35"/>
      <c r="D35"/>
      <c r="E35"/>
      <c r="F35"/>
      <c r="G35"/>
      <c r="H35"/>
      <c r="I35"/>
      <c r="J35"/>
      <c r="K35"/>
      <c r="L35"/>
      <c r="M35"/>
    </row>
    <row r="36" spans="1:13" s="4" customFormat="1" x14ac:dyDescent="0.2">
      <c r="A36"/>
      <c r="B36" s="8"/>
      <c r="C36"/>
      <c r="D36"/>
      <c r="E36"/>
      <c r="F36"/>
      <c r="G36"/>
      <c r="H36"/>
      <c r="I36"/>
      <c r="J36"/>
      <c r="K36"/>
      <c r="L36"/>
      <c r="M36"/>
    </row>
    <row r="37" spans="1:13" s="4" customFormat="1" x14ac:dyDescent="0.2">
      <c r="A37"/>
      <c r="B37" s="8"/>
      <c r="C37"/>
      <c r="D37"/>
      <c r="E37"/>
      <c r="F37"/>
      <c r="G37"/>
      <c r="H37"/>
      <c r="I37"/>
      <c r="J37"/>
      <c r="K37"/>
      <c r="L37"/>
      <c r="M37"/>
    </row>
  </sheetData>
  <mergeCells count="4">
    <mergeCell ref="E20:J20"/>
    <mergeCell ref="E21:J21"/>
    <mergeCell ref="K2:O2"/>
    <mergeCell ref="D2:H2"/>
  </mergeCells>
  <pageMargins left="0.25" right="0.25" top="0.41" bottom="0.17" header="0.39" footer="0.46"/>
  <pageSetup orientation="portrait" horizontalDpi="4294967293" verticalDpi="4294967293" r:id="rId1"/>
  <headerFooter alignWithMargins="0"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40"/>
  <sheetViews>
    <sheetView workbookViewId="0">
      <selection activeCell="C6" sqref="C6"/>
    </sheetView>
  </sheetViews>
  <sheetFormatPr defaultRowHeight="12" x14ac:dyDescent="0.2"/>
  <cols>
    <col min="1" max="1" width="20.42578125" bestFit="1" customWidth="1"/>
    <col min="2" max="2" width="9.85546875" bestFit="1" customWidth="1"/>
    <col min="3" max="3" width="12.42578125" customWidth="1"/>
  </cols>
  <sheetData>
    <row r="1" spans="1:5" x14ac:dyDescent="0.2">
      <c r="A1" t="s">
        <v>15</v>
      </c>
      <c r="C1" t="s">
        <v>16</v>
      </c>
      <c r="E1" t="s">
        <v>17</v>
      </c>
    </row>
    <row r="2" spans="1:5" x14ac:dyDescent="0.2">
      <c r="A2" t="str">
        <f>B2&amp;" months"</f>
        <v>6 months</v>
      </c>
      <c r="B2">
        <v>6</v>
      </c>
    </row>
    <row r="3" spans="1:5" x14ac:dyDescent="0.2">
      <c r="A3" t="str">
        <f t="shared" ref="A3:A8" si="0">B3&amp;" months"</f>
        <v>7 months</v>
      </c>
      <c r="B3">
        <v>7</v>
      </c>
    </row>
    <row r="4" spans="1:5" x14ac:dyDescent="0.2">
      <c r="A4" t="str">
        <f t="shared" si="0"/>
        <v>8 months</v>
      </c>
      <c r="B4">
        <v>8</v>
      </c>
      <c r="C4" t="s">
        <v>18</v>
      </c>
    </row>
    <row r="5" spans="1:5" x14ac:dyDescent="0.2">
      <c r="A5" t="str">
        <f t="shared" si="0"/>
        <v>9 months</v>
      </c>
      <c r="B5">
        <v>9</v>
      </c>
      <c r="C5">
        <f>INDEX($B$2:$B$8,MonthPick-5)</f>
        <v>12</v>
      </c>
    </row>
    <row r="6" spans="1:5" x14ac:dyDescent="0.2">
      <c r="A6" t="str">
        <f t="shared" si="0"/>
        <v>10 months</v>
      </c>
      <c r="B6">
        <v>10</v>
      </c>
    </row>
    <row r="7" spans="1:5" x14ac:dyDescent="0.2">
      <c r="A7" t="str">
        <f t="shared" si="0"/>
        <v>11 months</v>
      </c>
      <c r="B7">
        <v>11</v>
      </c>
    </row>
    <row r="8" spans="1:5" x14ac:dyDescent="0.2">
      <c r="A8" t="str">
        <f t="shared" si="0"/>
        <v>12 months</v>
      </c>
      <c r="B8">
        <v>12</v>
      </c>
    </row>
    <row r="10" spans="1:5" x14ac:dyDescent="0.2">
      <c r="A10" t="s">
        <v>19</v>
      </c>
      <c r="B10" s="17">
        <f>DATE(YEAR(StartDate),MONTH(StartDate)+MonthsChosen,DAY(StartDate))</f>
        <v>45170</v>
      </c>
    </row>
    <row r="12" spans="1:5" x14ac:dyDescent="0.2">
      <c r="A12" t="s">
        <v>20</v>
      </c>
      <c r="C12" t="s">
        <v>21</v>
      </c>
    </row>
    <row r="13" spans="1:5" x14ac:dyDescent="0.2">
      <c r="A13" t="s">
        <v>22</v>
      </c>
      <c r="C13">
        <v>2</v>
      </c>
    </row>
    <row r="14" spans="1:5" x14ac:dyDescent="0.2">
      <c r="A14" t="s">
        <v>23</v>
      </c>
    </row>
    <row r="16" spans="1:5" x14ac:dyDescent="0.2">
      <c r="A16" t="s">
        <v>24</v>
      </c>
      <c r="C16" t="s">
        <v>25</v>
      </c>
    </row>
    <row r="17" spans="1:3" x14ac:dyDescent="0.2">
      <c r="A17" t="s">
        <v>22</v>
      </c>
      <c r="C17">
        <v>2</v>
      </c>
    </row>
    <row r="18" spans="1:3" x14ac:dyDescent="0.2">
      <c r="A18" t="s">
        <v>23</v>
      </c>
    </row>
    <row r="20" spans="1:3" x14ac:dyDescent="0.2">
      <c r="A20" t="s">
        <v>26</v>
      </c>
      <c r="C20" t="s">
        <v>27</v>
      </c>
    </row>
    <row r="21" spans="1:3" x14ac:dyDescent="0.2">
      <c r="A21" t="s">
        <v>22</v>
      </c>
      <c r="C21">
        <v>2</v>
      </c>
    </row>
    <row r="22" spans="1:3" x14ac:dyDescent="0.2">
      <c r="A22" t="s">
        <v>23</v>
      </c>
    </row>
    <row r="26" spans="1:3" x14ac:dyDescent="0.2">
      <c r="A26" t="s">
        <v>28</v>
      </c>
      <c r="C26" t="s">
        <v>29</v>
      </c>
    </row>
    <row r="27" spans="1:3" x14ac:dyDescent="0.2">
      <c r="A27" t="s">
        <v>22</v>
      </c>
      <c r="C27">
        <v>2</v>
      </c>
    </row>
    <row r="28" spans="1:3" x14ac:dyDescent="0.2">
      <c r="A28" t="s">
        <v>23</v>
      </c>
    </row>
    <row r="30" spans="1:3" x14ac:dyDescent="0.2">
      <c r="A30" s="3" t="s">
        <v>30</v>
      </c>
      <c r="B30">
        <v>14</v>
      </c>
    </row>
    <row r="31" spans="1:3" x14ac:dyDescent="0.2">
      <c r="A31" s="3" t="s">
        <v>31</v>
      </c>
      <c r="B31">
        <f>INT(CostPerListing/MonthsChosen*1.15)</f>
        <v>36</v>
      </c>
    </row>
    <row r="32" spans="1:3" x14ac:dyDescent="0.2">
      <c r="A32" s="3" t="s">
        <v>32</v>
      </c>
      <c r="B32">
        <f>CostPerListing</f>
        <v>376.27272727272725</v>
      </c>
    </row>
    <row r="33" spans="1:2" x14ac:dyDescent="0.2">
      <c r="A33" s="3" t="s">
        <v>33</v>
      </c>
      <c r="B33" s="39">
        <f>B32/MonthsChosen</f>
        <v>31.356060606060606</v>
      </c>
    </row>
    <row r="34" spans="1:2" x14ac:dyDescent="0.2">
      <c r="A34" s="40" t="s">
        <v>34</v>
      </c>
      <c r="B34">
        <f>INT(CostPerListing/MonthsChosen*1.25)</f>
        <v>39</v>
      </c>
    </row>
    <row r="35" spans="1:2" x14ac:dyDescent="0.2">
      <c r="A35" s="3" t="s">
        <v>35</v>
      </c>
      <c r="B35">
        <v>50</v>
      </c>
    </row>
    <row r="36" spans="1:2" ht="15" x14ac:dyDescent="0.2">
      <c r="A36" s="3" t="s">
        <v>36</v>
      </c>
      <c r="B36" s="41">
        <v>1</v>
      </c>
    </row>
    <row r="37" spans="1:2" x14ac:dyDescent="0.2">
      <c r="A37" t="s">
        <v>37</v>
      </c>
      <c r="B37" s="42">
        <v>0</v>
      </c>
    </row>
    <row r="40" spans="1:2" x14ac:dyDescent="0.2">
      <c r="A40" s="2" t="s">
        <v>38</v>
      </c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f_time xmlns="03bf6f47-4d0c-4b58-8a1b-2a84ea18f1e5" xsi:nil="true"/>
    <TaxCatchAll xmlns="b39da22f-99ff-4493-ac3a-6bba32713976" xsi:nil="true"/>
    <lcf76f155ced4ddcb4097134ff3c332f xmlns="03bf6f47-4d0c-4b58-8a1b-2a84ea18f1e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98FBE29D3FF94383B170E677E96D90" ma:contentTypeVersion="17" ma:contentTypeDescription="Create a new document." ma:contentTypeScope="" ma:versionID="258644d374864b92e0efa4fda24de04b">
  <xsd:schema xmlns:xsd="http://www.w3.org/2001/XMLSchema" xmlns:xs="http://www.w3.org/2001/XMLSchema" xmlns:p="http://schemas.microsoft.com/office/2006/metadata/properties" xmlns:ns2="03bf6f47-4d0c-4b58-8a1b-2a84ea18f1e5" xmlns:ns3="b39da22f-99ff-4493-ac3a-6bba32713976" targetNamespace="http://schemas.microsoft.com/office/2006/metadata/properties" ma:root="true" ma:fieldsID="48d74f55bb427ac5b95a9283bc539e12" ns2:_="" ns3:_="">
    <xsd:import namespace="03bf6f47-4d0c-4b58-8a1b-2a84ea18f1e5"/>
    <xsd:import namespace="b39da22f-99ff-4493-ac3a-6bba32713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e_x002f_tim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f6f47-4d0c-4b58-8a1b-2a84ea18f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_x002f_time" ma:index="20" nillable="true" ma:displayName="Date/time" ma:format="DateTime" ma:internalName="Date_x002f_tim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e09532f-d836-4db3-8427-97438e677c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da22f-99ff-4493-ac3a-6bba32713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bc0b1ae-b93b-4555-ae16-fe9876c076a1}" ma:internalName="TaxCatchAll" ma:showField="CatchAllData" ma:web="b39da22f-99ff-4493-ac3a-6bba327139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66F4B8-7F5F-44AB-9975-8378902F024D}">
  <ds:schemaRefs>
    <ds:schemaRef ds:uri="http://schemas.microsoft.com/office/2006/metadata/properties"/>
    <ds:schemaRef ds:uri="http://schemas.microsoft.com/office/infopath/2007/PartnerControls"/>
    <ds:schemaRef ds:uri="03bf6f47-4d0c-4b58-8a1b-2a84ea18f1e5"/>
    <ds:schemaRef ds:uri="b39da22f-99ff-4493-ac3a-6bba32713976"/>
  </ds:schemaRefs>
</ds:datastoreItem>
</file>

<file path=customXml/itemProps2.xml><?xml version="1.0" encoding="utf-8"?>
<ds:datastoreItem xmlns:ds="http://schemas.openxmlformats.org/officeDocument/2006/customXml" ds:itemID="{E2B6F669-0C74-4B18-AFC0-7EDCA61E2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f6f47-4d0c-4b58-8a1b-2a84ea18f1e5"/>
    <ds:schemaRef ds:uri="b39da22f-99ff-4493-ac3a-6bba32713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5552E0-5F44-4867-BDEE-4EBB1E52BB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32</vt:i4>
      </vt:variant>
    </vt:vector>
  </HeadingPairs>
  <TitlesOfParts>
    <vt:vector size="34" baseType="lpstr">
      <vt:lpstr>Fixed period</vt:lpstr>
      <vt:lpstr>Hidden</vt:lpstr>
      <vt:lpstr>BaseDlrs</vt:lpstr>
      <vt:lpstr>CostPerExtraPix</vt:lpstr>
      <vt:lpstr>CostPerListing</vt:lpstr>
      <vt:lpstr>CostPerListingPerMonth</vt:lpstr>
      <vt:lpstr>CostToAddListing</vt:lpstr>
      <vt:lpstr>CostToExtendListing</vt:lpstr>
      <vt:lpstr>DlrsPerMonth</vt:lpstr>
      <vt:lpstr>EndDate</vt:lpstr>
      <vt:lpstr>ExtraCostPerListing</vt:lpstr>
      <vt:lpstr>'Fixed period'!ExtraPix</vt:lpstr>
      <vt:lpstr>InitialMonth</vt:lpstr>
      <vt:lpstr>Hidden!InvoiceNotQuote</vt:lpstr>
      <vt:lpstr>InvoiceNotQuote</vt:lpstr>
      <vt:lpstr>MaxListings</vt:lpstr>
      <vt:lpstr>MinListings</vt:lpstr>
      <vt:lpstr>MonthList</vt:lpstr>
      <vt:lpstr>MonthPick</vt:lpstr>
      <vt:lpstr>MonthsChosen</vt:lpstr>
      <vt:lpstr>'Fixed period'!NumProperties</vt:lpstr>
      <vt:lpstr>Hidden!PixOption</vt:lpstr>
      <vt:lpstr>PixOption</vt:lpstr>
      <vt:lpstr>QuoteDate</vt:lpstr>
      <vt:lpstr>StartDate</vt:lpstr>
      <vt:lpstr>Yes</vt:lpstr>
      <vt:lpstr>YesNo1</vt:lpstr>
      <vt:lpstr>YesNo1Pick</vt:lpstr>
      <vt:lpstr>YesNo2</vt:lpstr>
      <vt:lpstr>YesNo2Pick</vt:lpstr>
      <vt:lpstr>YesNo3</vt:lpstr>
      <vt:lpstr>YesNo3Pick</vt:lpstr>
      <vt:lpstr>YesNo4</vt:lpstr>
      <vt:lpstr>YesNo4Pick</vt:lpstr>
    </vt:vector>
  </TitlesOfParts>
  <Manager/>
  <Company>All Seasons Vacation Rentals,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Talmadge</dc:creator>
  <cp:keywords/>
  <dc:description/>
  <cp:lastModifiedBy>Jeff at WeNeedaVacation.com</cp:lastModifiedBy>
  <cp:revision/>
  <dcterms:created xsi:type="dcterms:W3CDTF">2003-11-07T21:36:18Z</dcterms:created>
  <dcterms:modified xsi:type="dcterms:W3CDTF">2022-08-12T16:56:39Z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0x0101000C98FBE29D3FF94383B170E677E96D90</vt:lpwstr>
  </property>
  <property fmtid="{D5CDD505-2E9C-101B-9397-08002B2CF9AE}" pid="3" name="MediaServiceImageTags">
    <vt:lpwstr/>
  </property>
</Properties>
</file>